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💰 Calculadora Mensal" sheetId="1" state="visible" r:id="rId3"/>
    <sheet name="📅 Acompanhamento Anual" sheetId="2" state="visible" r:id="rId4"/>
    <sheet name="📈 Guia de Investimentos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<sst xmlns="http://schemas.openxmlformats.org/spreadsheetml/2006/main" count="135" uniqueCount="114">
  <si>
    <t xml:space="preserve">PLANILHA FINANCEIRA — REGRA 50·30·20</t>
  </si>
  <si>
    <t xml:space="preserve">Organize sua renda e acompanhe seus gastos mês a mês</t>
  </si>
  <si>
    <t xml:space="preserve">  RENDA</t>
  </si>
  <si>
    <t xml:space="preserve">Fonte de Renda</t>
  </si>
  <si>
    <t xml:space="preserve">Valor (R$)</t>
  </si>
  <si>
    <t xml:space="preserve">Salário / Pró-labore</t>
  </si>
  <si>
    <t xml:space="preserve">Renda extra / Freelance</t>
  </si>
  <si>
    <t xml:space="preserve">Outros rendimentos</t>
  </si>
  <si>
    <t xml:space="preserve">RENDA LÍQUIDA TOTAL</t>
  </si>
  <si>
    <t xml:space="preserve">  DISTRIBUIÇÃO IDEAL DA SUA RENDA</t>
  </si>
  <si>
    <t xml:space="preserve">50% — Necessidades Essenciais</t>
  </si>
  <si>
    <t xml:space="preserve">30% — Lazer e Desejos</t>
  </si>
  <si>
    <t xml:space="preserve">20% — Poupança e Investimentos</t>
  </si>
  <si>
    <t xml:space="preserve">  LANÇAMENTO DE GASTOS DO MÊS</t>
  </si>
  <si>
    <t xml:space="preserve">Descrição</t>
  </si>
  <si>
    <t xml:space="preserve">Categoria</t>
  </si>
  <si>
    <t xml:space="preserve">% da Renda</t>
  </si>
  <si>
    <t xml:space="preserve">Status</t>
  </si>
  <si>
    <t xml:space="preserve">Aluguel / Prestação</t>
  </si>
  <si>
    <t xml:space="preserve">Essencial</t>
  </si>
  <si>
    <t xml:space="preserve">Água / Luz / Gás</t>
  </si>
  <si>
    <t xml:space="preserve">Alimentação</t>
  </si>
  <si>
    <t xml:space="preserve">Transporte</t>
  </si>
  <si>
    <t xml:space="preserve">Plano de Saúde</t>
  </si>
  <si>
    <t xml:space="preserve">Internet / Telefone</t>
  </si>
  <si>
    <t xml:space="preserve">Streaming / Lazer</t>
  </si>
  <si>
    <t xml:space="preserve">Lazer</t>
  </si>
  <si>
    <t xml:space="preserve">Restaurantes / Delivery</t>
  </si>
  <si>
    <t xml:space="preserve">Roupas / Compras</t>
  </si>
  <si>
    <t xml:space="preserve">Academia / Hobbies</t>
  </si>
  <si>
    <t xml:space="preserve">Investimentos / CDB</t>
  </si>
  <si>
    <t xml:space="preserve">Futuro</t>
  </si>
  <si>
    <t xml:space="preserve">Reserva de Emergência</t>
  </si>
  <si>
    <t xml:space="preserve">Previdência / PGBL</t>
  </si>
  <si>
    <t xml:space="preserve">TOTAL GASTOS</t>
  </si>
  <si>
    <t xml:space="preserve">💡  Células em azul são para você preencher. Valores calculados atualizam automaticamente.</t>
  </si>
  <si>
    <t xml:space="preserve">ACOMPANHAMENTO ANUAL — REGRA 50·30·20  |  2026</t>
  </si>
  <si>
    <t xml:space="preserve">Jan</t>
  </si>
  <si>
    <t xml:space="preserve">Fev</t>
  </si>
  <si>
    <t xml:space="preserve">Mar</t>
  </si>
  <si>
    <t xml:space="preserve">Abr</t>
  </si>
  <si>
    <t xml:space="preserve">Mai</t>
  </si>
  <si>
    <t xml:space="preserve">Jun</t>
  </si>
  <si>
    <t xml:space="preserve">Jul</t>
  </si>
  <si>
    <t xml:space="preserve">Ago</t>
  </si>
  <si>
    <t xml:space="preserve">Set</t>
  </si>
  <si>
    <t xml:space="preserve">Out</t>
  </si>
  <si>
    <t xml:space="preserve">Nov</t>
  </si>
  <si>
    <t xml:space="preserve">Dez</t>
  </si>
  <si>
    <t xml:space="preserve">MÉDIA</t>
  </si>
  <si>
    <t xml:space="preserve">Renda Líquida</t>
  </si>
  <si>
    <t xml:space="preserve">Essencial (50%)</t>
  </si>
  <si>
    <t xml:space="preserve">Lazer (30%)</t>
  </si>
  <si>
    <t xml:space="preserve">Poupança/Investimentos (20%)</t>
  </si>
  <si>
    <t xml:space="preserve">Saldo do Mês</t>
  </si>
  <si>
    <t xml:space="preserve">  % DA RENDA POR CATEGORIA</t>
  </si>
  <si>
    <t xml:space="preserve">% Essencial</t>
  </si>
  <si>
    <t xml:space="preserve">% Lazer</t>
  </si>
  <si>
    <t xml:space="preserve">% Poupança</t>
  </si>
  <si>
    <t xml:space="preserve">GUIA DE INVESTIMENTOS PARA OS SEUS 20%</t>
  </si>
  <si>
    <t xml:space="preserve">Escolha onde colocar sua poupança de acordo com o objetivo</t>
  </si>
  <si>
    <t xml:space="preserve">Investimento</t>
  </si>
  <si>
    <t xml:space="preserve">Risco</t>
  </si>
  <si>
    <t xml:space="preserve">Liquidez</t>
  </si>
  <si>
    <t xml:space="preserve">Rendimento</t>
  </si>
  <si>
    <t xml:space="preserve">Para quem é</t>
  </si>
  <si>
    <t xml:space="preserve">Mín. inicial</t>
  </si>
  <si>
    <t xml:space="preserve">Tesouro Selic</t>
  </si>
  <si>
    <t xml:space="preserve">Muito Baixo</t>
  </si>
  <si>
    <t xml:space="preserve">Diária</t>
  </si>
  <si>
    <t xml:space="preserve">~100% CDI</t>
  </si>
  <si>
    <t xml:space="preserve">Reserva emergência</t>
  </si>
  <si>
    <t xml:space="preserve">R$ 30</t>
  </si>
  <si>
    <t xml:space="preserve">CDB Banco Digital</t>
  </si>
  <si>
    <t xml:space="preserve">Baixo</t>
  </si>
  <si>
    <t xml:space="preserve">No venc.</t>
  </si>
  <si>
    <t xml:space="preserve">100-115% CDI</t>
  </si>
  <si>
    <t xml:space="preserve">Ganhar mais q poup.</t>
  </si>
  <si>
    <t xml:space="preserve">R$ 1</t>
  </si>
  <si>
    <t xml:space="preserve">LCI / LCA</t>
  </si>
  <si>
    <t xml:space="preserve">90-100% CDI s/IR</t>
  </si>
  <si>
    <t xml:space="preserve">Isento de IR</t>
  </si>
  <si>
    <t xml:space="preserve">R$ 1.000</t>
  </si>
  <si>
    <t xml:space="preserve">Tesouro IPCA+</t>
  </si>
  <si>
    <t xml:space="preserve">Diária*</t>
  </si>
  <si>
    <t xml:space="preserve">IPCA + 6-7% a.a.</t>
  </si>
  <si>
    <t xml:space="preserve">Aposentadoria</t>
  </si>
  <si>
    <t xml:space="preserve">Fundo DI</t>
  </si>
  <si>
    <t xml:space="preserve">D+1</t>
  </si>
  <si>
    <t xml:space="preserve">95-105% CDI</t>
  </si>
  <si>
    <t xml:space="preserve">Praticidade</t>
  </si>
  <si>
    <t xml:space="preserve">R$ 100</t>
  </si>
  <si>
    <t xml:space="preserve">Fundos Imobiliários</t>
  </si>
  <si>
    <t xml:space="preserve">Médio</t>
  </si>
  <si>
    <t xml:space="preserve">D+2</t>
  </si>
  <si>
    <t xml:space="preserve">8-12% a.a.</t>
  </si>
  <si>
    <t xml:space="preserve">Renda passiva</t>
  </si>
  <si>
    <t xml:space="preserve">R$ 10</t>
  </si>
  <si>
    <t xml:space="preserve">Ações (IBOV)</t>
  </si>
  <si>
    <t xml:space="preserve">Alto</t>
  </si>
  <si>
    <t xml:space="preserve">Variável</t>
  </si>
  <si>
    <t xml:space="preserve">Longo prazo</t>
  </si>
  <si>
    <t xml:space="preserve">Previdência PGBL/VGBL</t>
  </si>
  <si>
    <t xml:space="preserve">Após carên.</t>
  </si>
  <si>
    <t xml:space="preserve">Benef. fiscal</t>
  </si>
  <si>
    <t xml:space="preserve">R$ 50</t>
  </si>
  <si>
    <t xml:space="preserve">  SIMULADOR: QUANTO SEUS 20% VIRAM EM 10 ANOS?</t>
  </si>
  <si>
    <t xml:space="preserve">Renda Mensal (R$)</t>
  </si>
  <si>
    <t xml:space="preserve">% para investir</t>
  </si>
  <si>
    <t xml:space="preserve">Aporte mensal (R$)</t>
  </si>
  <si>
    <t xml:space="preserve">Taxa anual estimada (%)</t>
  </si>
  <si>
    <t xml:space="preserve">Taxa mensal</t>
  </si>
  <si>
    <t xml:space="preserve">Período (meses)</t>
  </si>
  <si>
    <t xml:space="preserve">💰 VALOR ACUMULADO EM 10 ANOS: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</si>
</sst>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&quot;R$ &quot;#,##0.00"/>
    <numFmt numFmtId="166" formatCode="0.0%"/>
    <numFmt numFmtId="167" formatCode="&quot;Saldo: R$ &quot;#,##0.00"/>
    <numFmt numFmtId="168" formatCode="&quot;R$ &quot;#,##0"/>
    <numFmt numFmtId="169" formatCode="0%"/>
    <numFmt numFmtId="170" formatCode="0.000%"/>
    <numFmt numFmtId="171" formatCode="0"/>
  </numFmts>
  <fonts count="32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1A2535"/>
      <name val="Arial"/>
      <family val="0"/>
      <charset val="1"/>
    </font>
    <font>
      <b val="true"/>
      <sz val="16"/>
      <color rgb="FFFFFFFF"/>
      <name val="Arial"/>
      <family val="0"/>
      <charset val="1"/>
    </font>
    <font>
      <i val="true"/>
      <sz val="10"/>
      <color rgb="FFBDC3CC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0"/>
      <color rgb="FF1A2535"/>
      <name val="Arial"/>
      <family val="0"/>
      <charset val="1"/>
    </font>
    <font>
      <sz val="10"/>
      <color rgb="FF1A2535"/>
      <name val="Arial"/>
      <family val="0"/>
      <charset val="1"/>
    </font>
    <font>
      <sz val="10"/>
      <color rgb="FF0000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1"/>
      <color rgb="FF1DB954"/>
      <name val="Arial"/>
      <family val="0"/>
      <charset val="1"/>
    </font>
    <font>
      <b val="true"/>
      <sz val="11"/>
      <color rgb="FFF5A623"/>
      <name val="Arial"/>
      <family val="0"/>
      <charset val="1"/>
    </font>
    <font>
      <b val="true"/>
      <sz val="11"/>
      <color rgb="FF4A90E2"/>
      <name val="Arial"/>
      <family val="0"/>
      <charset val="1"/>
    </font>
    <font>
      <b val="true"/>
      <sz val="9"/>
      <color rgb="FFFFFFFF"/>
      <name val="Arial"/>
      <family val="0"/>
      <charset val="1"/>
    </font>
    <font>
      <sz val="9"/>
      <color rgb="FF1A2535"/>
      <name val="Arial"/>
      <family val="0"/>
      <charset val="1"/>
    </font>
    <font>
      <b val="true"/>
      <sz val="9"/>
      <color rgb="FF1DB954"/>
      <name val="Arial"/>
      <family val="0"/>
      <charset val="1"/>
    </font>
    <font>
      <b val="true"/>
      <sz val="9"/>
      <color rgb="FFF5A623"/>
      <name val="Arial"/>
      <family val="0"/>
      <charset val="1"/>
    </font>
    <font>
      <b val="true"/>
      <sz val="9"/>
      <color rgb="FF4A90E2"/>
      <name val="Arial"/>
      <family val="0"/>
      <charset val="1"/>
    </font>
    <font>
      <i val="true"/>
      <sz val="9"/>
      <color rgb="FF1A3A5C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b val="true"/>
      <sz val="9"/>
      <color rgb="FF0000FF"/>
      <name val="Arial"/>
      <family val="0"/>
      <charset val="1"/>
    </font>
    <font>
      <sz val="9"/>
      <color rgb="FF1DB954"/>
      <name val="Arial"/>
      <family val="0"/>
      <charset val="1"/>
    </font>
    <font>
      <sz val="9"/>
      <color rgb="FFF5A623"/>
      <name val="Arial"/>
      <family val="0"/>
      <charset val="1"/>
    </font>
    <font>
      <sz val="9"/>
      <color rgb="FF4A90E2"/>
      <name val="Arial"/>
      <family val="0"/>
      <charset val="1"/>
    </font>
    <font>
      <b val="true"/>
      <sz val="9"/>
      <color rgb="FF1A2535"/>
      <name val="Arial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  <font>
      <b val="true"/>
      <sz val="9"/>
      <color rgb="FFE74C3C"/>
      <name val="Arial"/>
      <family val="0"/>
      <charset val="1"/>
    </font>
    <font>
      <b val="true"/>
      <sz val="14"/>
      <color rgb="FF1DB954"/>
      <name val="Arial"/>
      <family val="0"/>
      <charset val="1"/>
    </font>
  </fonts>
  <fills count="14">
    <fill>
      <patternFill patternType="none"/>
    </fill>
    <fill>
      <patternFill patternType="gray125"/>
    </fill>
    <fill>
      <patternFill patternType="solid">
        <fgColor rgb="FF0A1628"/>
        <bgColor rgb="FF1A2535"/>
      </patternFill>
    </fill>
    <fill>
      <patternFill patternType="solid">
        <fgColor rgb="FF0F2A4A"/>
        <bgColor rgb="FF1A2535"/>
      </patternFill>
    </fill>
    <fill>
      <patternFill patternType="solid">
        <fgColor rgb="FFD6E8FA"/>
        <bgColor rgb="FFD4F5E2"/>
      </patternFill>
    </fill>
    <fill>
      <patternFill patternType="solid">
        <fgColor rgb="FFFFFFFF"/>
        <bgColor rgb="FFF9F9F9"/>
      </patternFill>
    </fill>
    <fill>
      <patternFill patternType="solid">
        <fgColor rgb="FFF4F6F9"/>
        <bgColor rgb="FFF9F9F9"/>
      </patternFill>
    </fill>
    <fill>
      <patternFill patternType="solid">
        <fgColor rgb="FF1A3A5C"/>
        <bgColor rgb="FF0F2A4A"/>
      </patternFill>
    </fill>
    <fill>
      <patternFill patternType="solid">
        <fgColor rgb="FF1DB954"/>
        <bgColor rgb="FF4299B0"/>
      </patternFill>
    </fill>
    <fill>
      <patternFill patternType="solid">
        <fgColor rgb="FFD4F5E2"/>
        <bgColor rgb="FFD6E8FA"/>
      </patternFill>
    </fill>
    <fill>
      <patternFill patternType="solid">
        <fgColor rgb="FFF5A623"/>
        <bgColor rgb="FFDC853E"/>
      </patternFill>
    </fill>
    <fill>
      <patternFill patternType="solid">
        <fgColor rgb="FFFEF0D4"/>
        <bgColor rgb="FFFDECEA"/>
      </patternFill>
    </fill>
    <fill>
      <patternFill patternType="solid">
        <fgColor rgb="FF4A90E2"/>
        <bgColor rgb="FF4299B0"/>
      </patternFill>
    </fill>
    <fill>
      <patternFill patternType="solid">
        <fgColor rgb="FFFDECEA"/>
        <bgColor rgb="FFFEF0D4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D0D8E4"/>
      </left>
      <right style="thin">
        <color rgb="FFD0D8E4"/>
      </right>
      <top style="thin">
        <color rgb="FFD0D8E4"/>
      </top>
      <bottom style="thin">
        <color rgb="FFD0D8E4"/>
      </bottom>
      <diagonal/>
    </border>
    <border diagonalUp="false" diagonalDown="false">
      <left style="thin">
        <color rgb="FFD0D8E4"/>
      </left>
      <right/>
      <top style="thin">
        <color rgb="FFD0D8E4"/>
      </top>
      <bottom style="thin">
        <color rgb="FFD0D8E4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0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6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0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9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2" fillId="9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1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11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3" fillId="11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1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4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9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6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6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11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8" fillId="11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11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6" fillId="11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11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9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1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22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9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16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7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11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16" fillId="11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8" fillId="11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1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9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6" fillId="6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16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26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9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9" fontId="23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7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11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9" fontId="24" fillId="11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8" fillId="11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9" fontId="25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9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6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6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1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0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0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9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9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10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31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9F9F9"/>
      <rgbColor rgb="FFFF00FF"/>
      <rgbColor rgb="FF00FFFF"/>
      <rgbColor rgb="FF800000"/>
      <rgbColor rgb="FF008000"/>
      <rgbColor rgb="FF000080"/>
      <rgbColor rgb="FF8AA64F"/>
      <rgbColor rgb="FF800080"/>
      <rgbColor rgb="FF008080"/>
      <rgbColor rgb="FFBDC3CC"/>
      <rgbColor rgb="FF878787"/>
      <rgbColor rgb="FF93A9CE"/>
      <rgbColor rgb="FFAB4744"/>
      <rgbColor rgb="FFFEF0D4"/>
      <rgbColor rgb="FFD6E8FA"/>
      <rgbColor rgb="FF660066"/>
      <rgbColor rgb="FFDC853E"/>
      <rgbColor rgb="FF4A90E2"/>
      <rgbColor rgb="FFD0D8E4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4F6F9"/>
      <rgbColor rgb="FFD4F5E2"/>
      <rgbColor rgb="FFFDECEA"/>
      <rgbColor rgb="FF92C3D5"/>
      <rgbColor rgb="FFD09493"/>
      <rgbColor rgb="FFD9D9D9"/>
      <rgbColor rgb="FFF8B590"/>
      <rgbColor rgb="FF4672A8"/>
      <rgbColor rgb="FF1DB954"/>
      <rgbColor rgb="FFB8CD97"/>
      <rgbColor rgb="FFFFCC00"/>
      <rgbColor rgb="FFF5A623"/>
      <rgbColor rgb="FFE74C3C"/>
      <rgbColor rgb="FF725990"/>
      <rgbColor rgb="FFA99BBD"/>
      <rgbColor rgb="FF0F2A4A"/>
      <rgbColor rgb="FF4299B0"/>
      <rgbColor rgb="FF0A1628"/>
      <rgbColor rgb="FF333300"/>
      <rgbColor rgb="FF993300"/>
      <rgbColor rgb="FF993366"/>
      <rgbColor rgb="FF1A3A5C"/>
      <rgbColor rgb="FF1A253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Gastos Mensais por Categoria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spPr>
            <a:solidFill>
              <a:srgbClr val="4672a8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'📅 Acompanhamento Anual'!$B$9:$B$11</c:f>
              <c:strCache>
                <c:ptCount val="3"/>
                <c:pt idx="0">
                  <c:v>Essencial (50%)</c:v>
                </c:pt>
                <c:pt idx="1">
                  <c:v>Lazer (30%)</c:v>
                </c:pt>
                <c:pt idx="2">
                  <c:v>Poupança/Investimentos (20%)</c:v>
                </c:pt>
              </c:strCache>
            </c:strRef>
          </c:cat>
          <c:val>
            <c:numRef>
              <c:f>'📅 Acompanhamento Anual'!$C$8:$C$11</c:f>
              <c:numCache>
                <c:formatCode>"R$ "#,##0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"/>
          <c:order val="1"/>
          <c:spPr>
            <a:solidFill>
              <a:srgbClr val="ab4744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'📅 Acompanhamento Anual'!$B$9:$B$11</c:f>
              <c:strCache>
                <c:ptCount val="3"/>
                <c:pt idx="0">
                  <c:v>Essencial (50%)</c:v>
                </c:pt>
                <c:pt idx="1">
                  <c:v>Lazer (30%)</c:v>
                </c:pt>
                <c:pt idx="2">
                  <c:v>Poupança/Investimentos (20%)</c:v>
                </c:pt>
              </c:strCache>
            </c:strRef>
          </c:cat>
          <c:val>
            <c:numRef>
              <c:f>'📅 Acompanhamento Anual'!$D$8:$D$11</c:f>
              <c:numCache>
                <c:formatCode>"R$ "#,##0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2"/>
          <c:order val="2"/>
          <c:spPr>
            <a:solidFill>
              <a:srgbClr val="8aa64f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'📅 Acompanhamento Anual'!$B$9:$B$11</c:f>
              <c:strCache>
                <c:ptCount val="3"/>
                <c:pt idx="0">
                  <c:v>Essencial (50%)</c:v>
                </c:pt>
                <c:pt idx="1">
                  <c:v>Lazer (30%)</c:v>
                </c:pt>
                <c:pt idx="2">
                  <c:v>Poupança/Investimentos (20%)</c:v>
                </c:pt>
              </c:strCache>
            </c:strRef>
          </c:cat>
          <c:val>
            <c:numRef>
              <c:f>'📅 Acompanhamento Anual'!$E$8:$E$11</c:f>
              <c:numCache>
                <c:formatCode>"R$ "#,##0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3"/>
          <c:order val="3"/>
          <c:spPr>
            <a:solidFill>
              <a:srgbClr val="725990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'📅 Acompanhamento Anual'!$B$9:$B$11</c:f>
              <c:strCache>
                <c:ptCount val="3"/>
                <c:pt idx="0">
                  <c:v>Essencial (50%)</c:v>
                </c:pt>
                <c:pt idx="1">
                  <c:v>Lazer (30%)</c:v>
                </c:pt>
                <c:pt idx="2">
                  <c:v>Poupança/Investimentos (20%)</c:v>
                </c:pt>
              </c:strCache>
            </c:strRef>
          </c:cat>
          <c:val>
            <c:numRef>
              <c:f>'📅 Acompanhamento Anual'!$F$8:$F$11</c:f>
              <c:numCache>
                <c:formatCode>"R$ "#,##0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4"/>
          <c:order val="4"/>
          <c:spPr>
            <a:solidFill>
              <a:srgbClr val="4299b0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'📅 Acompanhamento Anual'!$B$9:$B$11</c:f>
              <c:strCache>
                <c:ptCount val="3"/>
                <c:pt idx="0">
                  <c:v>Essencial (50%)</c:v>
                </c:pt>
                <c:pt idx="1">
                  <c:v>Lazer (30%)</c:v>
                </c:pt>
                <c:pt idx="2">
                  <c:v>Poupança/Investimentos (20%)</c:v>
                </c:pt>
              </c:strCache>
            </c:strRef>
          </c:cat>
          <c:val>
            <c:numRef>
              <c:f>'📅 Acompanhamento Anual'!$G$8:$G$11</c:f>
              <c:numCache>
                <c:formatCode>"R$ "#,##0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5"/>
          <c:order val="5"/>
          <c:spPr>
            <a:solidFill>
              <a:srgbClr val="dc853e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'📅 Acompanhamento Anual'!$B$9:$B$11</c:f>
              <c:strCache>
                <c:ptCount val="3"/>
                <c:pt idx="0">
                  <c:v>Essencial (50%)</c:v>
                </c:pt>
                <c:pt idx="1">
                  <c:v>Lazer (30%)</c:v>
                </c:pt>
                <c:pt idx="2">
                  <c:v>Poupança/Investimentos (20%)</c:v>
                </c:pt>
              </c:strCache>
            </c:strRef>
          </c:cat>
          <c:val>
            <c:numRef>
              <c:f>'📅 Acompanhamento Anual'!$H$8:$H$11</c:f>
              <c:numCache>
                <c:formatCode>"R$ "#,##0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6"/>
          <c:order val="6"/>
          <c:spPr>
            <a:solidFill>
              <a:srgbClr val="93a9ce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'📅 Acompanhamento Anual'!$B$9:$B$11</c:f>
              <c:strCache>
                <c:ptCount val="3"/>
                <c:pt idx="0">
                  <c:v>Essencial (50%)</c:v>
                </c:pt>
                <c:pt idx="1">
                  <c:v>Lazer (30%)</c:v>
                </c:pt>
                <c:pt idx="2">
                  <c:v>Poupança/Investimentos (20%)</c:v>
                </c:pt>
              </c:strCache>
            </c:strRef>
          </c:cat>
          <c:val>
            <c:numRef>
              <c:f>'📅 Acompanhamento Anual'!$I$8:$I$11</c:f>
              <c:numCache>
                <c:formatCode>"R$ "#,##0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7"/>
          <c:order val="7"/>
          <c:spPr>
            <a:solidFill>
              <a:srgbClr val="d09493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'📅 Acompanhamento Anual'!$B$9:$B$11</c:f>
              <c:strCache>
                <c:ptCount val="3"/>
                <c:pt idx="0">
                  <c:v>Essencial (50%)</c:v>
                </c:pt>
                <c:pt idx="1">
                  <c:v>Lazer (30%)</c:v>
                </c:pt>
                <c:pt idx="2">
                  <c:v>Poupança/Investimentos (20%)</c:v>
                </c:pt>
              </c:strCache>
            </c:strRef>
          </c:cat>
          <c:val>
            <c:numRef>
              <c:f>'📅 Acompanhamento Anual'!$J$8:$J$11</c:f>
              <c:numCache>
                <c:formatCode>"R$ "#,##0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8"/>
          <c:order val="8"/>
          <c:spPr>
            <a:solidFill>
              <a:srgbClr val="b8cd97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'📅 Acompanhamento Anual'!$B$9:$B$11</c:f>
              <c:strCache>
                <c:ptCount val="3"/>
                <c:pt idx="0">
                  <c:v>Essencial (50%)</c:v>
                </c:pt>
                <c:pt idx="1">
                  <c:v>Lazer (30%)</c:v>
                </c:pt>
                <c:pt idx="2">
                  <c:v>Poupança/Investimentos (20%)</c:v>
                </c:pt>
              </c:strCache>
            </c:strRef>
          </c:cat>
          <c:val>
            <c:numRef>
              <c:f>'📅 Acompanhamento Anual'!$K$8:$K$11</c:f>
              <c:numCache>
                <c:formatCode>"R$ "#,##0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9"/>
          <c:order val="9"/>
          <c:spPr>
            <a:solidFill>
              <a:srgbClr val="a99b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'📅 Acompanhamento Anual'!$B$9:$B$11</c:f>
              <c:strCache>
                <c:ptCount val="3"/>
                <c:pt idx="0">
                  <c:v>Essencial (50%)</c:v>
                </c:pt>
                <c:pt idx="1">
                  <c:v>Lazer (30%)</c:v>
                </c:pt>
                <c:pt idx="2">
                  <c:v>Poupança/Investimentos (20%)</c:v>
                </c:pt>
              </c:strCache>
            </c:strRef>
          </c:cat>
          <c:val>
            <c:numRef>
              <c:f>'📅 Acompanhamento Anual'!$L$8:$L$11</c:f>
              <c:numCache>
                <c:formatCode>"R$ "#,##0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0"/>
          <c:order val="10"/>
          <c:spPr>
            <a:solidFill>
              <a:srgbClr val="92c3d5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'📅 Acompanhamento Anual'!$B$9:$B$11</c:f>
              <c:strCache>
                <c:ptCount val="3"/>
                <c:pt idx="0">
                  <c:v>Essencial (50%)</c:v>
                </c:pt>
                <c:pt idx="1">
                  <c:v>Lazer (30%)</c:v>
                </c:pt>
                <c:pt idx="2">
                  <c:v>Poupança/Investimentos (20%)</c:v>
                </c:pt>
              </c:strCache>
            </c:strRef>
          </c:cat>
          <c:val>
            <c:numRef>
              <c:f>'📅 Acompanhamento Anual'!$M$8:$M$11</c:f>
              <c:numCache>
                <c:formatCode>"R$ "#,##0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1"/>
          <c:order val="11"/>
          <c:spPr>
            <a:solidFill>
              <a:srgbClr val="f8b590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'📅 Acompanhamento Anual'!$B$9:$B$11</c:f>
              <c:strCache>
                <c:ptCount val="3"/>
                <c:pt idx="0">
                  <c:v>Essencial (50%)</c:v>
                </c:pt>
                <c:pt idx="1">
                  <c:v>Lazer (30%)</c:v>
                </c:pt>
                <c:pt idx="2">
                  <c:v>Poupança/Investimentos (20%)</c:v>
                </c:pt>
              </c:strCache>
            </c:strRef>
          </c:cat>
          <c:val>
            <c:numRef>
              <c:f>'📅 Acompanhamento Anual'!$N$8:$N$11</c:f>
              <c:numCache>
                <c:formatCode>"R$ "#,##0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gapWidth val="150"/>
        <c:overlap val="0"/>
        <c:axId val="74469103"/>
        <c:axId val="4889531"/>
      </c:barChart>
      <c:catAx>
        <c:axId val="74469103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Mês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4889531"/>
        <c:crosses val="autoZero"/>
        <c:auto val="1"/>
        <c:lblAlgn val="ctr"/>
        <c:lblOffset val="100"/>
        <c:noMultiLvlLbl val="0"/>
      </c:catAx>
      <c:valAx>
        <c:axId val="4889531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R$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&quot;R$ &quot;#,##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74469103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0</xdr:colOff>
      <xdr:row>20</xdr:row>
      <xdr:rowOff>0</xdr:rowOff>
    </xdr:from>
    <xdr:to>
      <xdr:col>8</xdr:col>
      <xdr:colOff>699480</xdr:colOff>
      <xdr:row>38</xdr:row>
      <xdr:rowOff>170280</xdr:rowOff>
    </xdr:to>
    <xdr:graphicFrame>
      <xdr:nvGraphicFramePr>
        <xdr:cNvPr id="0" name="Chart 1"/>
        <xdr:cNvGraphicFramePr/>
      </xdr:nvGraphicFramePr>
      <xdr:xfrm>
        <a:off x="141120" y="4162320"/>
        <a:ext cx="6479280" cy="3599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28"/>
    <col collapsed="false" customWidth="true" hidden="false" outlineLevel="0" max="6" min="3" style="1" width="18"/>
    <col collapsed="false" customWidth="true" hidden="false" outlineLevel="0" max="7" min="7" style="1" width="2"/>
  </cols>
  <sheetData>
    <row r="1" customFormat="false" ht="7.5" hidden="false" customHeight="true" outlineLevel="0" collapsed="false"/>
    <row r="2" customFormat="false" ht="13.5" hidden="false" customHeight="true" outlineLevel="0" collapsed="false">
      <c r="A2" s="2"/>
      <c r="B2" s="2"/>
      <c r="C2" s="2"/>
      <c r="D2" s="2"/>
      <c r="E2" s="2"/>
      <c r="F2" s="2"/>
      <c r="G2" s="2"/>
    </row>
    <row r="3" customFormat="false" ht="13.5" hidden="false" customHeight="true" outlineLevel="0" collapsed="false">
      <c r="A3" s="2"/>
      <c r="B3" s="3" t="s">
        <v>0</v>
      </c>
      <c r="C3" s="3"/>
      <c r="D3" s="3"/>
      <c r="E3" s="3"/>
      <c r="F3" s="3"/>
      <c r="G3" s="2"/>
    </row>
    <row r="4" customFormat="false" ht="21.75" hidden="false" customHeight="true" outlineLevel="0" collapsed="false">
      <c r="A4" s="2"/>
      <c r="B4" s="2"/>
      <c r="C4" s="2"/>
      <c r="D4" s="2"/>
      <c r="E4" s="2"/>
      <c r="F4" s="2"/>
      <c r="G4" s="2"/>
    </row>
    <row r="5" customFormat="false" ht="13.5" hidden="false" customHeight="true" outlineLevel="0" collapsed="false">
      <c r="A5" s="2"/>
      <c r="B5" s="4" t="s">
        <v>1</v>
      </c>
      <c r="C5" s="4"/>
      <c r="D5" s="4"/>
      <c r="E5" s="4"/>
      <c r="F5" s="4"/>
      <c r="G5" s="2"/>
    </row>
    <row r="6" customFormat="false" ht="13.5" hidden="false" customHeight="true" outlineLevel="0" collapsed="false">
      <c r="A6" s="2"/>
      <c r="B6" s="2"/>
      <c r="C6" s="2"/>
      <c r="D6" s="2"/>
      <c r="E6" s="2"/>
      <c r="F6" s="2"/>
      <c r="G6" s="2"/>
    </row>
    <row r="8" customFormat="false" ht="6" hidden="false" customHeight="true" outlineLevel="0" collapsed="false"/>
    <row r="9" customFormat="false" ht="21.75" hidden="false" customHeight="true" outlineLevel="0" collapsed="false">
      <c r="B9" s="5" t="s">
        <v>2</v>
      </c>
      <c r="C9" s="5"/>
      <c r="D9" s="5"/>
      <c r="E9" s="5"/>
      <c r="F9" s="5"/>
    </row>
    <row r="10" customFormat="false" ht="18" hidden="false" customHeight="true" outlineLevel="0" collapsed="false">
      <c r="B10" s="6" t="s">
        <v>3</v>
      </c>
      <c r="C10" s="6"/>
      <c r="D10" s="6" t="s">
        <v>4</v>
      </c>
      <c r="E10" s="6"/>
      <c r="F10" s="6"/>
    </row>
    <row r="11" customFormat="false" ht="18" hidden="false" customHeight="true" outlineLevel="0" collapsed="false">
      <c r="B11" s="7" t="s">
        <v>5</v>
      </c>
      <c r="C11" s="7"/>
      <c r="D11" s="8" t="n">
        <v>0</v>
      </c>
      <c r="E11" s="8"/>
      <c r="F11" s="8"/>
    </row>
    <row r="12" customFormat="false" ht="18" hidden="false" customHeight="true" outlineLevel="0" collapsed="false">
      <c r="B12" s="9" t="s">
        <v>6</v>
      </c>
      <c r="C12" s="9"/>
      <c r="D12" s="10" t="n">
        <v>0</v>
      </c>
      <c r="E12" s="10"/>
      <c r="F12" s="10"/>
    </row>
    <row r="13" customFormat="false" ht="18" hidden="false" customHeight="true" outlineLevel="0" collapsed="false">
      <c r="B13" s="7" t="s">
        <v>7</v>
      </c>
      <c r="C13" s="7"/>
      <c r="D13" s="8" t="n">
        <v>0</v>
      </c>
      <c r="E13" s="8"/>
      <c r="F13" s="8"/>
    </row>
    <row r="14" customFormat="false" ht="19.5" hidden="false" customHeight="true" outlineLevel="0" collapsed="false">
      <c r="B14" s="11" t="s">
        <v>8</v>
      </c>
      <c r="C14" s="11"/>
      <c r="D14" s="12" t="n">
        <f aca="false">SUM(D11:D13)</f>
        <v>0</v>
      </c>
      <c r="E14" s="12"/>
      <c r="F14" s="12"/>
    </row>
    <row r="15" customFormat="false" ht="6" hidden="false" customHeight="true" outlineLevel="0" collapsed="false"/>
    <row r="16" customFormat="false" ht="21.75" hidden="false" customHeight="true" outlineLevel="0" collapsed="false">
      <c r="B16" s="5" t="s">
        <v>9</v>
      </c>
      <c r="C16" s="5"/>
      <c r="D16" s="5"/>
      <c r="E16" s="5"/>
      <c r="F16" s="5"/>
    </row>
    <row r="17" customFormat="false" ht="21.75" hidden="false" customHeight="true" outlineLevel="0" collapsed="false">
      <c r="B17" s="13"/>
      <c r="C17" s="14" t="s">
        <v>10</v>
      </c>
      <c r="D17" s="14"/>
      <c r="E17" s="15" t="n">
        <f aca="false">D14*0.5</f>
        <v>0</v>
      </c>
      <c r="F17" s="15"/>
    </row>
    <row r="18" customFormat="false" ht="21.75" hidden="false" customHeight="true" outlineLevel="0" collapsed="false">
      <c r="B18" s="16"/>
      <c r="C18" s="17" t="s">
        <v>11</v>
      </c>
      <c r="D18" s="17"/>
      <c r="E18" s="18" t="n">
        <f aca="false">D14*0.3</f>
        <v>0</v>
      </c>
      <c r="F18" s="18"/>
    </row>
    <row r="19" customFormat="false" ht="21.75" hidden="false" customHeight="true" outlineLevel="0" collapsed="false">
      <c r="B19" s="19"/>
      <c r="C19" s="20" t="s">
        <v>12</v>
      </c>
      <c r="D19" s="20"/>
      <c r="E19" s="21" t="n">
        <f aca="false">D14*0.2</f>
        <v>0</v>
      </c>
      <c r="F19" s="21"/>
    </row>
    <row r="20" customFormat="false" ht="6" hidden="false" customHeight="true" outlineLevel="0" collapsed="false"/>
    <row r="21" customFormat="false" ht="21.75" hidden="false" customHeight="true" outlineLevel="0" collapsed="false">
      <c r="B21" s="5" t="s">
        <v>13</v>
      </c>
      <c r="C21" s="5"/>
      <c r="D21" s="5"/>
      <c r="E21" s="5"/>
      <c r="F21" s="5"/>
    </row>
    <row r="22" customFormat="false" ht="18" hidden="false" customHeight="true" outlineLevel="0" collapsed="false">
      <c r="B22" s="22" t="s">
        <v>14</v>
      </c>
      <c r="C22" s="22" t="s">
        <v>15</v>
      </c>
      <c r="D22" s="22" t="s">
        <v>4</v>
      </c>
      <c r="E22" s="22" t="s">
        <v>16</v>
      </c>
      <c r="F22" s="22" t="s">
        <v>17</v>
      </c>
    </row>
    <row r="23" customFormat="false" ht="16.5" hidden="false" customHeight="true" outlineLevel="0" collapsed="false">
      <c r="B23" s="23" t="s">
        <v>18</v>
      </c>
      <c r="C23" s="24" t="s">
        <v>19</v>
      </c>
      <c r="D23" s="25" t="n">
        <v>0</v>
      </c>
      <c r="E23" s="26" t="n">
        <f aca="false">IF($D$14&gt;0,D23/$D$14,0)</f>
        <v>0</v>
      </c>
      <c r="F23" s="27" t="str">
        <f aca="false">IF(D23=0,"—",IF(C23="Essencial",IF(D23/D$14&lt;=0.5,"✔ OK","⚠ Alto"),IF(C23="Lazer",IF(D23/D$14&lt;=0.3,"✔ OK","⚠ Alto"),IF(D23/D$14&lt;=0.2,"✔ OK","⚠ Alto"))))</f>
        <v>—</v>
      </c>
    </row>
    <row r="24" customFormat="false" ht="16.5" hidden="false" customHeight="true" outlineLevel="0" collapsed="false">
      <c r="B24" s="28" t="s">
        <v>20</v>
      </c>
      <c r="C24" s="29" t="s">
        <v>19</v>
      </c>
      <c r="D24" s="30" t="n">
        <v>0</v>
      </c>
      <c r="E24" s="31" t="n">
        <f aca="false">IF($D$14&gt;0,D24/$D$14,0)</f>
        <v>0</v>
      </c>
      <c r="F24" s="32" t="str">
        <f aca="false">IF(D24=0,"—",IF(C24="Essencial",IF(D24/D$14&lt;=0.5,"✔ OK","⚠ Alto"),IF(C24="Lazer",IF(D24/D$14&lt;=0.3,"✔ OK","⚠ Alto"),IF(D24/D$14&lt;=0.2,"✔ OK","⚠ Alto"))))</f>
        <v>—</v>
      </c>
    </row>
    <row r="25" customFormat="false" ht="16.5" hidden="false" customHeight="true" outlineLevel="0" collapsed="false">
      <c r="B25" s="23" t="s">
        <v>21</v>
      </c>
      <c r="C25" s="24" t="s">
        <v>19</v>
      </c>
      <c r="D25" s="25" t="n">
        <v>0</v>
      </c>
      <c r="E25" s="26" t="n">
        <f aca="false">IF($D$14&gt;0,D25/$D$14,0)</f>
        <v>0</v>
      </c>
      <c r="F25" s="27" t="str">
        <f aca="false">IF(D25=0,"—",IF(C25="Essencial",IF(D25/D$14&lt;=0.5,"✔ OK","⚠ Alto"),IF(C25="Lazer",IF(D25/D$14&lt;=0.3,"✔ OK","⚠ Alto"),IF(D25/D$14&lt;=0.2,"✔ OK","⚠ Alto"))))</f>
        <v>—</v>
      </c>
    </row>
    <row r="26" customFormat="false" ht="16.5" hidden="false" customHeight="true" outlineLevel="0" collapsed="false">
      <c r="B26" s="28" t="s">
        <v>22</v>
      </c>
      <c r="C26" s="29" t="s">
        <v>19</v>
      </c>
      <c r="D26" s="30" t="n">
        <v>0</v>
      </c>
      <c r="E26" s="31" t="n">
        <f aca="false">IF($D$14&gt;0,D26/$D$14,0)</f>
        <v>0</v>
      </c>
      <c r="F26" s="32" t="str">
        <f aca="false">IF(D26=0,"—",IF(C26="Essencial",IF(D26/D$14&lt;=0.5,"✔ OK","⚠ Alto"),IF(C26="Lazer",IF(D26/D$14&lt;=0.3,"✔ OK","⚠ Alto"),IF(D26/D$14&lt;=0.2,"✔ OK","⚠ Alto"))))</f>
        <v>—</v>
      </c>
    </row>
    <row r="27" customFormat="false" ht="16.5" hidden="false" customHeight="true" outlineLevel="0" collapsed="false">
      <c r="B27" s="23" t="s">
        <v>23</v>
      </c>
      <c r="C27" s="24" t="s">
        <v>19</v>
      </c>
      <c r="D27" s="25" t="n">
        <v>0</v>
      </c>
      <c r="E27" s="26" t="n">
        <f aca="false">IF($D$14&gt;0,D27/$D$14,0)</f>
        <v>0</v>
      </c>
      <c r="F27" s="27" t="str">
        <f aca="false">IF(D27=0,"—",IF(C27="Essencial",IF(D27/D$14&lt;=0.5,"✔ OK","⚠ Alto"),IF(C27="Lazer",IF(D27/D$14&lt;=0.3,"✔ OK","⚠ Alto"),IF(D27/D$14&lt;=0.2,"✔ OK","⚠ Alto"))))</f>
        <v>—</v>
      </c>
    </row>
    <row r="28" customFormat="false" ht="16.5" hidden="false" customHeight="true" outlineLevel="0" collapsed="false">
      <c r="B28" s="28" t="s">
        <v>24</v>
      </c>
      <c r="C28" s="29" t="s">
        <v>19</v>
      </c>
      <c r="D28" s="30" t="n">
        <v>0</v>
      </c>
      <c r="E28" s="31" t="n">
        <f aca="false">IF($D$14&gt;0,D28/$D$14,0)</f>
        <v>0</v>
      </c>
      <c r="F28" s="32" t="str">
        <f aca="false">IF(D28=0,"—",IF(C28="Essencial",IF(D28/D$14&lt;=0.5,"✔ OK","⚠ Alto"),IF(C28="Lazer",IF(D28/D$14&lt;=0.3,"✔ OK","⚠ Alto"),IF(D28/D$14&lt;=0.2,"✔ OK","⚠ Alto"))))</f>
        <v>—</v>
      </c>
    </row>
    <row r="29" customFormat="false" ht="16.5" hidden="false" customHeight="true" outlineLevel="0" collapsed="false">
      <c r="B29" s="33" t="s">
        <v>25</v>
      </c>
      <c r="C29" s="34" t="s">
        <v>26</v>
      </c>
      <c r="D29" s="35" t="n">
        <v>0</v>
      </c>
      <c r="E29" s="36" t="n">
        <f aca="false">IF($D$14&gt;0,D29/$D$14,0)</f>
        <v>0</v>
      </c>
      <c r="F29" s="37" t="str">
        <f aca="false">IF(D29=0,"—",IF(C29="Essencial",IF(D29/D$14&lt;=0.5,"✔ OK","⚠ Alto"),IF(C29="Lazer",IF(D29/D$14&lt;=0.3,"✔ OK","⚠ Alto"),IF(D29/D$14&lt;=0.2,"✔ OK","⚠ Alto"))))</f>
        <v>—</v>
      </c>
    </row>
    <row r="30" customFormat="false" ht="16.5" hidden="false" customHeight="true" outlineLevel="0" collapsed="false">
      <c r="B30" s="28" t="s">
        <v>27</v>
      </c>
      <c r="C30" s="38" t="s">
        <v>26</v>
      </c>
      <c r="D30" s="30" t="n">
        <v>0</v>
      </c>
      <c r="E30" s="31" t="n">
        <f aca="false">IF($D$14&gt;0,D30/$D$14,0)</f>
        <v>0</v>
      </c>
      <c r="F30" s="32" t="str">
        <f aca="false">IF(D30=0,"—",IF(C30="Essencial",IF(D30/D$14&lt;=0.5,"✔ OK","⚠ Alto"),IF(C30="Lazer",IF(D30/D$14&lt;=0.3,"✔ OK","⚠ Alto"),IF(D30/D$14&lt;=0.2,"✔ OK","⚠ Alto"))))</f>
        <v>—</v>
      </c>
    </row>
    <row r="31" customFormat="false" ht="16.5" hidden="false" customHeight="true" outlineLevel="0" collapsed="false">
      <c r="B31" s="33" t="s">
        <v>28</v>
      </c>
      <c r="C31" s="34" t="s">
        <v>26</v>
      </c>
      <c r="D31" s="35" t="n">
        <v>0</v>
      </c>
      <c r="E31" s="36" t="n">
        <f aca="false">IF($D$14&gt;0,D31/$D$14,0)</f>
        <v>0</v>
      </c>
      <c r="F31" s="37" t="str">
        <f aca="false">IF(D31=0,"—",IF(C31="Essencial",IF(D31/D$14&lt;=0.5,"✔ OK","⚠ Alto"),IF(C31="Lazer",IF(D31/D$14&lt;=0.3,"✔ OK","⚠ Alto"),IF(D31/D$14&lt;=0.2,"✔ OK","⚠ Alto"))))</f>
        <v>—</v>
      </c>
    </row>
    <row r="32" customFormat="false" ht="16.5" hidden="false" customHeight="true" outlineLevel="0" collapsed="false">
      <c r="B32" s="28" t="s">
        <v>29</v>
      </c>
      <c r="C32" s="38" t="s">
        <v>26</v>
      </c>
      <c r="D32" s="30" t="n">
        <v>0</v>
      </c>
      <c r="E32" s="31" t="n">
        <f aca="false">IF($D$14&gt;0,D32/$D$14,0)</f>
        <v>0</v>
      </c>
      <c r="F32" s="32" t="str">
        <f aca="false">IF(D32=0,"—",IF(C32="Essencial",IF(D32/D$14&lt;=0.5,"✔ OK","⚠ Alto"),IF(C32="Lazer",IF(D32/D$14&lt;=0.3,"✔ OK","⚠ Alto"),IF(D32/D$14&lt;=0.2,"✔ OK","⚠ Alto"))))</f>
        <v>—</v>
      </c>
    </row>
    <row r="33" customFormat="false" ht="16.5" hidden="false" customHeight="true" outlineLevel="0" collapsed="false">
      <c r="B33" s="39" t="s">
        <v>30</v>
      </c>
      <c r="C33" s="40" t="s">
        <v>31</v>
      </c>
      <c r="D33" s="41" t="n">
        <v>0</v>
      </c>
      <c r="E33" s="42" t="n">
        <f aca="false">IF($D$14&gt;0,D33/$D$14,0)</f>
        <v>0</v>
      </c>
      <c r="F33" s="43" t="str">
        <f aca="false">IF(D33=0,"—",IF(C33="Essencial",IF(D33/D$14&lt;=0.5,"✔ OK","⚠ Alto"),IF(C33="Lazer",IF(D33/D$14&lt;=0.3,"✔ OK","⚠ Alto"),IF(D33/D$14&lt;=0.2,"✔ OK","⚠ Alto"))))</f>
        <v>—</v>
      </c>
    </row>
    <row r="34" customFormat="false" ht="16.5" hidden="false" customHeight="true" outlineLevel="0" collapsed="false">
      <c r="B34" s="28" t="s">
        <v>32</v>
      </c>
      <c r="C34" s="44" t="s">
        <v>31</v>
      </c>
      <c r="D34" s="30" t="n">
        <v>0</v>
      </c>
      <c r="E34" s="31" t="n">
        <f aca="false">IF($D$14&gt;0,D34/$D$14,0)</f>
        <v>0</v>
      </c>
      <c r="F34" s="32" t="str">
        <f aca="false">IF(D34=0,"—",IF(C34="Essencial",IF(D34/D$14&lt;=0.5,"✔ OK","⚠ Alto"),IF(C34="Lazer",IF(D34/D$14&lt;=0.3,"✔ OK","⚠ Alto"),IF(D34/D$14&lt;=0.2,"✔ OK","⚠ Alto"))))</f>
        <v>—</v>
      </c>
    </row>
    <row r="35" customFormat="false" ht="16.5" hidden="false" customHeight="true" outlineLevel="0" collapsed="false">
      <c r="B35" s="39" t="s">
        <v>33</v>
      </c>
      <c r="C35" s="40" t="s">
        <v>31</v>
      </c>
      <c r="D35" s="41" t="n">
        <v>0</v>
      </c>
      <c r="E35" s="42" t="n">
        <f aca="false">IF($D$14&gt;0,D35/$D$14,0)</f>
        <v>0</v>
      </c>
      <c r="F35" s="43" t="str">
        <f aca="false">IF(D35=0,"—",IF(C35="Essencial",IF(D35/D$14&lt;=0.5,"✔ OK","⚠ Alto"),IF(C35="Lazer",IF(D35/D$14&lt;=0.3,"✔ OK","⚠ Alto"),IF(D35/D$14&lt;=0.2,"✔ OK","⚠ Alto"))))</f>
        <v>—</v>
      </c>
    </row>
    <row r="36" customFormat="false" ht="21.75" hidden="false" customHeight="true" outlineLevel="0" collapsed="false">
      <c r="B36" s="45" t="s">
        <v>34</v>
      </c>
      <c r="C36" s="46"/>
      <c r="D36" s="47" t="n">
        <f aca="false">SUM(D23:D35)</f>
        <v>0</v>
      </c>
      <c r="E36" s="48" t="n">
        <f aca="false">IF(D14&gt;0,D36/D14,0)</f>
        <v>0</v>
      </c>
      <c r="F36" s="49" t="n">
        <f aca="false">D14-D36</f>
        <v>0</v>
      </c>
    </row>
    <row r="38" customFormat="false" ht="13.5" hidden="false" customHeight="true" outlineLevel="0" collapsed="false">
      <c r="B38" s="50" t="s">
        <v>35</v>
      </c>
      <c r="C38" s="50"/>
      <c r="D38" s="50"/>
      <c r="E38" s="50"/>
      <c r="F38" s="50"/>
    </row>
  </sheetData>
  <mergeCells count="22">
    <mergeCell ref="B3:F3"/>
    <mergeCell ref="B5:F5"/>
    <mergeCell ref="B9:F9"/>
    <mergeCell ref="B10:C10"/>
    <mergeCell ref="D10:F10"/>
    <mergeCell ref="B11:C11"/>
    <mergeCell ref="D11:F11"/>
    <mergeCell ref="B12:C12"/>
    <mergeCell ref="D12:F12"/>
    <mergeCell ref="B13:C13"/>
    <mergeCell ref="D13:F13"/>
    <mergeCell ref="B14:C14"/>
    <mergeCell ref="D14:F14"/>
    <mergeCell ref="B16:F16"/>
    <mergeCell ref="C17:D17"/>
    <mergeCell ref="E17:F17"/>
    <mergeCell ref="C18:D18"/>
    <mergeCell ref="E18:F18"/>
    <mergeCell ref="C19:D19"/>
    <mergeCell ref="E19:F19"/>
    <mergeCell ref="B21:F21"/>
    <mergeCell ref="B38:F3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P1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22"/>
    <col collapsed="false" customWidth="true" hidden="false" outlineLevel="0" max="14" min="3" style="1" width="10"/>
    <col collapsed="false" customWidth="true" hidden="false" outlineLevel="0" max="16" min="16" style="1" width="12"/>
  </cols>
  <sheetData>
    <row r="2" customFormat="false" ht="1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customFormat="false" ht="19.5" hidden="false" customHeight="true" outlineLevel="0" collapsed="false">
      <c r="A3" s="2"/>
      <c r="B3" s="51" t="s">
        <v>36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</row>
    <row r="4" customFormat="false" ht="13.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customFormat="false" ht="13.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7" customFormat="false" ht="19.5" hidden="false" customHeight="true" outlineLevel="0" collapsed="false">
      <c r="B7" s="52" t="s">
        <v>15</v>
      </c>
      <c r="C7" s="22" t="s">
        <v>37</v>
      </c>
      <c r="D7" s="22" t="s">
        <v>38</v>
      </c>
      <c r="E7" s="22" t="s">
        <v>39</v>
      </c>
      <c r="F7" s="22" t="s">
        <v>40</v>
      </c>
      <c r="G7" s="22" t="s">
        <v>41</v>
      </c>
      <c r="H7" s="22" t="s">
        <v>42</v>
      </c>
      <c r="I7" s="22" t="s">
        <v>43</v>
      </c>
      <c r="J7" s="22" t="s">
        <v>44</v>
      </c>
      <c r="K7" s="22" t="s">
        <v>45</v>
      </c>
      <c r="L7" s="22" t="s">
        <v>46</v>
      </c>
      <c r="M7" s="22" t="s">
        <v>47</v>
      </c>
      <c r="N7" s="22" t="s">
        <v>48</v>
      </c>
      <c r="P7" s="22" t="s">
        <v>49</v>
      </c>
    </row>
    <row r="8" customFormat="false" ht="19.5" hidden="false" customHeight="true" outlineLevel="0" collapsed="false">
      <c r="B8" s="53" t="s">
        <v>50</v>
      </c>
      <c r="C8" s="54" t="n">
        <v>0</v>
      </c>
      <c r="D8" s="54" t="n">
        <v>0</v>
      </c>
      <c r="E8" s="54" t="n">
        <v>0</v>
      </c>
      <c r="F8" s="54" t="n">
        <v>0</v>
      </c>
      <c r="G8" s="54" t="n">
        <v>0</v>
      </c>
      <c r="H8" s="54" t="n">
        <v>0</v>
      </c>
      <c r="I8" s="54" t="n">
        <v>0</v>
      </c>
      <c r="J8" s="54" t="n">
        <v>0</v>
      </c>
      <c r="K8" s="54" t="n">
        <v>0</v>
      </c>
      <c r="L8" s="54" t="n">
        <v>0</v>
      </c>
      <c r="M8" s="54" t="n">
        <v>0</v>
      </c>
      <c r="N8" s="54" t="n">
        <v>0</v>
      </c>
      <c r="P8" s="55" t="n">
        <f aca="false">AVERAGE(C8:N8)</f>
        <v>0</v>
      </c>
    </row>
    <row r="9" customFormat="false" ht="19.5" hidden="false" customHeight="true" outlineLevel="0" collapsed="false">
      <c r="B9" s="56" t="s">
        <v>51</v>
      </c>
      <c r="C9" s="57" t="n">
        <v>0</v>
      </c>
      <c r="D9" s="57" t="n">
        <v>0</v>
      </c>
      <c r="E9" s="57" t="n">
        <v>0</v>
      </c>
      <c r="F9" s="57" t="n">
        <v>0</v>
      </c>
      <c r="G9" s="57" t="n">
        <v>0</v>
      </c>
      <c r="H9" s="57" t="n">
        <v>0</v>
      </c>
      <c r="I9" s="57" t="n">
        <v>0</v>
      </c>
      <c r="J9" s="57" t="n">
        <v>0</v>
      </c>
      <c r="K9" s="57" t="n">
        <v>0</v>
      </c>
      <c r="L9" s="57" t="n">
        <v>0</v>
      </c>
      <c r="M9" s="57" t="n">
        <v>0</v>
      </c>
      <c r="N9" s="57" t="n">
        <v>0</v>
      </c>
      <c r="P9" s="58" t="n">
        <f aca="false">AVERAGE(C9:N9)</f>
        <v>0</v>
      </c>
    </row>
    <row r="10" customFormat="false" ht="19.5" hidden="false" customHeight="true" outlineLevel="0" collapsed="false">
      <c r="B10" s="59" t="s">
        <v>52</v>
      </c>
      <c r="C10" s="60" t="n">
        <v>0</v>
      </c>
      <c r="D10" s="60" t="n">
        <v>0</v>
      </c>
      <c r="E10" s="60" t="n">
        <v>0</v>
      </c>
      <c r="F10" s="60" t="n">
        <v>0</v>
      </c>
      <c r="G10" s="60" t="n">
        <v>0</v>
      </c>
      <c r="H10" s="60" t="n">
        <v>0</v>
      </c>
      <c r="I10" s="60" t="n">
        <v>0</v>
      </c>
      <c r="J10" s="60" t="n">
        <v>0</v>
      </c>
      <c r="K10" s="60" t="n">
        <v>0</v>
      </c>
      <c r="L10" s="60" t="n">
        <v>0</v>
      </c>
      <c r="M10" s="60" t="n">
        <v>0</v>
      </c>
      <c r="N10" s="60" t="n">
        <v>0</v>
      </c>
      <c r="P10" s="61" t="n">
        <f aca="false">AVERAGE(C10:N10)</f>
        <v>0</v>
      </c>
    </row>
    <row r="11" customFormat="false" ht="19.5" hidden="false" customHeight="true" outlineLevel="0" collapsed="false">
      <c r="B11" s="62" t="s">
        <v>53</v>
      </c>
      <c r="C11" s="63" t="n">
        <v>0</v>
      </c>
      <c r="D11" s="63" t="n">
        <v>0</v>
      </c>
      <c r="E11" s="63" t="n">
        <v>0</v>
      </c>
      <c r="F11" s="63" t="n">
        <v>0</v>
      </c>
      <c r="G11" s="63" t="n">
        <v>0</v>
      </c>
      <c r="H11" s="63" t="n">
        <v>0</v>
      </c>
      <c r="I11" s="63" t="n">
        <v>0</v>
      </c>
      <c r="J11" s="63" t="n">
        <v>0</v>
      </c>
      <c r="K11" s="63" t="n">
        <v>0</v>
      </c>
      <c r="L11" s="63" t="n">
        <v>0</v>
      </c>
      <c r="M11" s="63" t="n">
        <v>0</v>
      </c>
      <c r="N11" s="63" t="n">
        <v>0</v>
      </c>
      <c r="P11" s="64" t="n">
        <f aca="false">AVERAGE(C11:N11)</f>
        <v>0</v>
      </c>
    </row>
    <row r="12" customFormat="false" ht="19.5" hidden="false" customHeight="true" outlineLevel="0" collapsed="false">
      <c r="B12" s="65" t="s">
        <v>54</v>
      </c>
      <c r="C12" s="66" t="n">
        <v>0</v>
      </c>
      <c r="D12" s="66" t="n">
        <v>0</v>
      </c>
      <c r="E12" s="66" t="n">
        <v>0</v>
      </c>
      <c r="F12" s="66" t="n">
        <v>0</v>
      </c>
      <c r="G12" s="66" t="n">
        <v>0</v>
      </c>
      <c r="H12" s="66" t="n">
        <v>0</v>
      </c>
      <c r="I12" s="66" t="n">
        <v>0</v>
      </c>
      <c r="J12" s="66" t="n">
        <v>0</v>
      </c>
      <c r="K12" s="66" t="n">
        <v>0</v>
      </c>
      <c r="L12" s="66" t="n">
        <v>0</v>
      </c>
      <c r="M12" s="66" t="n">
        <v>0</v>
      </c>
      <c r="N12" s="66" t="n">
        <v>0</v>
      </c>
      <c r="P12" s="67" t="n">
        <f aca="false">AVERAGE(C12:N12)</f>
        <v>0</v>
      </c>
    </row>
    <row r="14" customFormat="false" ht="6" hidden="false" customHeight="true" outlineLevel="0" collapsed="false"/>
    <row r="15" customFormat="false" ht="15.75" hidden="false" customHeight="true" outlineLevel="0" collapsed="false">
      <c r="B15" s="68" t="s">
        <v>55</v>
      </c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</row>
    <row r="16" customFormat="false" ht="18" hidden="false" customHeight="true" outlineLevel="0" collapsed="false">
      <c r="B16" s="69" t="s">
        <v>56</v>
      </c>
      <c r="C16" s="70" t="n">
        <f aca="false">IF(C8&gt;0,C8/C8,0)</f>
        <v>0</v>
      </c>
      <c r="D16" s="70" t="n">
        <f aca="false">IF(D8&gt;0,D8/D8,0)</f>
        <v>0</v>
      </c>
      <c r="E16" s="70" t="n">
        <f aca="false">IF(E8&gt;0,E8/E8,0)</f>
        <v>0</v>
      </c>
      <c r="F16" s="70" t="n">
        <f aca="false">IF(F8&gt;0,F8/F8,0)</f>
        <v>0</v>
      </c>
      <c r="G16" s="70" t="n">
        <f aca="false">IF(G8&gt;0,G8/G8,0)</f>
        <v>0</v>
      </c>
      <c r="H16" s="70" t="n">
        <f aca="false">IF(H8&gt;0,H8/H8,0)</f>
        <v>0</v>
      </c>
      <c r="I16" s="70" t="n">
        <f aca="false">IF(I8&gt;0,I8/I8,0)</f>
        <v>0</v>
      </c>
      <c r="J16" s="70" t="n">
        <f aca="false">IF(J8&gt;0,J8/J8,0)</f>
        <v>0</v>
      </c>
      <c r="K16" s="70" t="n">
        <f aca="false">IF(K8&gt;0,K8/K8,0)</f>
        <v>0</v>
      </c>
      <c r="L16" s="70" t="n">
        <f aca="false">IF(L8&gt;0,L8/L8,0)</f>
        <v>0</v>
      </c>
      <c r="M16" s="70" t="n">
        <f aca="false">IF(M8&gt;0,M8/M8,0)</f>
        <v>0</v>
      </c>
      <c r="N16" s="70" t="n">
        <f aca="false">IF(N8&gt;0,N8/N8,0)</f>
        <v>0</v>
      </c>
      <c r="P16" s="71" t="n">
        <f aca="false">AVERAGE(C16:N16)</f>
        <v>0</v>
      </c>
    </row>
    <row r="17" customFormat="false" ht="18" hidden="false" customHeight="true" outlineLevel="0" collapsed="false">
      <c r="B17" s="72" t="s">
        <v>57</v>
      </c>
      <c r="C17" s="73" t="n">
        <f aca="false">IF(C8&gt;0,C9/C8,0)</f>
        <v>0</v>
      </c>
      <c r="D17" s="73" t="n">
        <f aca="false">IF(D8&gt;0,D9/D8,0)</f>
        <v>0</v>
      </c>
      <c r="E17" s="73" t="n">
        <f aca="false">IF(E8&gt;0,E9/E8,0)</f>
        <v>0</v>
      </c>
      <c r="F17" s="73" t="n">
        <f aca="false">IF(F8&gt;0,F9/F8,0)</f>
        <v>0</v>
      </c>
      <c r="G17" s="73" t="n">
        <f aca="false">IF(G8&gt;0,G9/G8,0)</f>
        <v>0</v>
      </c>
      <c r="H17" s="73" t="n">
        <f aca="false">IF(H8&gt;0,H9/H8,0)</f>
        <v>0</v>
      </c>
      <c r="I17" s="73" t="n">
        <f aca="false">IF(I8&gt;0,I9/I8,0)</f>
        <v>0</v>
      </c>
      <c r="J17" s="73" t="n">
        <f aca="false">IF(J8&gt;0,J9/J8,0)</f>
        <v>0</v>
      </c>
      <c r="K17" s="73" t="n">
        <f aca="false">IF(K8&gt;0,K9/K8,0)</f>
        <v>0</v>
      </c>
      <c r="L17" s="73" t="n">
        <f aca="false">IF(L8&gt;0,L9/L8,0)</f>
        <v>0</v>
      </c>
      <c r="M17" s="73" t="n">
        <f aca="false">IF(M8&gt;0,M9/M8,0)</f>
        <v>0</v>
      </c>
      <c r="N17" s="73" t="n">
        <f aca="false">IF(N8&gt;0,N9/N8,0)</f>
        <v>0</v>
      </c>
      <c r="P17" s="74" t="n">
        <f aca="false">AVERAGE(C17:N17)</f>
        <v>0</v>
      </c>
    </row>
    <row r="18" customFormat="false" ht="18" hidden="false" customHeight="true" outlineLevel="0" collapsed="false">
      <c r="B18" s="75" t="s">
        <v>58</v>
      </c>
      <c r="C18" s="76" t="n">
        <f aca="false">IF(C8&gt;0,C10/C8,0)</f>
        <v>0</v>
      </c>
      <c r="D18" s="76" t="n">
        <f aca="false">IF(D8&gt;0,D10/D8,0)</f>
        <v>0</v>
      </c>
      <c r="E18" s="76" t="n">
        <f aca="false">IF(E8&gt;0,E10/E8,0)</f>
        <v>0</v>
      </c>
      <c r="F18" s="76" t="n">
        <f aca="false">IF(F8&gt;0,F10/F8,0)</f>
        <v>0</v>
      </c>
      <c r="G18" s="76" t="n">
        <f aca="false">IF(G8&gt;0,G10/G8,0)</f>
        <v>0</v>
      </c>
      <c r="H18" s="76" t="n">
        <f aca="false">IF(H8&gt;0,H10/H8,0)</f>
        <v>0</v>
      </c>
      <c r="I18" s="76" t="n">
        <f aca="false">IF(I8&gt;0,I10/I8,0)</f>
        <v>0</v>
      </c>
      <c r="J18" s="76" t="n">
        <f aca="false">IF(J8&gt;0,J10/J8,0)</f>
        <v>0</v>
      </c>
      <c r="K18" s="76" t="n">
        <f aca="false">IF(K8&gt;0,K10/K8,0)</f>
        <v>0</v>
      </c>
      <c r="L18" s="76" t="n">
        <f aca="false">IF(L8&gt;0,L10/L8,0)</f>
        <v>0</v>
      </c>
      <c r="M18" s="76" t="n">
        <f aca="false">IF(M8&gt;0,M10/M8,0)</f>
        <v>0</v>
      </c>
      <c r="N18" s="76" t="n">
        <f aca="false">IF(N8&gt;0,N10/N8,0)</f>
        <v>0</v>
      </c>
      <c r="P18" s="77" t="n">
        <f aca="false">AVERAGE(C18:N18)</f>
        <v>0</v>
      </c>
    </row>
  </sheetData>
  <mergeCells count="2">
    <mergeCell ref="B3:P3"/>
    <mergeCell ref="B15:P1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H2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22"/>
    <col collapsed="false" customWidth="true" hidden="false" outlineLevel="0" max="5" min="3" style="1" width="14"/>
    <col collapsed="false" customWidth="true" hidden="false" outlineLevel="0" max="6" min="6" style="1" width="16"/>
    <col collapsed="false" customWidth="true" hidden="false" outlineLevel="0" max="7" min="7" style="1" width="14"/>
    <col collapsed="false" customWidth="true" hidden="false" outlineLevel="0" max="8" min="8" style="1" width="2"/>
  </cols>
  <sheetData>
    <row r="2" customFormat="false" ht="15" hidden="false" customHeight="true" outlineLevel="0" collapsed="false">
      <c r="A2" s="2"/>
      <c r="B2" s="2"/>
      <c r="C2" s="2"/>
      <c r="D2" s="2"/>
      <c r="E2" s="2"/>
      <c r="F2" s="2"/>
      <c r="G2" s="2"/>
      <c r="H2" s="2"/>
    </row>
    <row r="3" customFormat="false" ht="17.25" hidden="false" customHeight="true" outlineLevel="0" collapsed="false">
      <c r="A3" s="2"/>
      <c r="B3" s="51" t="s">
        <v>59</v>
      </c>
      <c r="C3" s="51"/>
      <c r="D3" s="51"/>
      <c r="E3" s="51"/>
      <c r="F3" s="51"/>
      <c r="G3" s="51"/>
      <c r="H3" s="2"/>
    </row>
    <row r="4" customFormat="false" ht="15" hidden="false" customHeight="true" outlineLevel="0" collapsed="false">
      <c r="A4" s="2"/>
      <c r="B4" s="2"/>
      <c r="C4" s="2"/>
      <c r="D4" s="2"/>
      <c r="E4" s="2"/>
      <c r="F4" s="2"/>
      <c r="G4" s="2"/>
      <c r="H4" s="2"/>
    </row>
    <row r="5" customFormat="false" ht="15" hidden="false" customHeight="true" outlineLevel="0" collapsed="false">
      <c r="A5" s="2"/>
      <c r="B5" s="4" t="s">
        <v>60</v>
      </c>
      <c r="C5" s="4"/>
      <c r="D5" s="4"/>
      <c r="E5" s="4"/>
      <c r="F5" s="4"/>
      <c r="G5" s="4"/>
      <c r="H5" s="2"/>
    </row>
    <row r="8" customFormat="false" ht="19.5" hidden="false" customHeight="true" outlineLevel="0" collapsed="false">
      <c r="B8" s="22" t="s">
        <v>61</v>
      </c>
      <c r="C8" s="22" t="s">
        <v>62</v>
      </c>
      <c r="D8" s="22" t="s">
        <v>63</v>
      </c>
      <c r="E8" s="22" t="s">
        <v>64</v>
      </c>
      <c r="F8" s="22" t="s">
        <v>65</v>
      </c>
      <c r="G8" s="22" t="s">
        <v>66</v>
      </c>
    </row>
    <row r="9" customFormat="false" ht="18" hidden="false" customHeight="true" outlineLevel="0" collapsed="false">
      <c r="B9" s="78" t="s">
        <v>67</v>
      </c>
      <c r="C9" s="24" t="s">
        <v>68</v>
      </c>
      <c r="D9" s="32" t="s">
        <v>69</v>
      </c>
      <c r="E9" s="32" t="s">
        <v>70</v>
      </c>
      <c r="F9" s="32" t="s">
        <v>71</v>
      </c>
      <c r="G9" s="32" t="s">
        <v>72</v>
      </c>
    </row>
    <row r="10" customFormat="false" ht="18" hidden="false" customHeight="true" outlineLevel="0" collapsed="false">
      <c r="B10" s="79" t="s">
        <v>73</v>
      </c>
      <c r="C10" s="40" t="s">
        <v>74</v>
      </c>
      <c r="D10" s="80" t="s">
        <v>75</v>
      </c>
      <c r="E10" s="80" t="s">
        <v>76</v>
      </c>
      <c r="F10" s="80" t="s">
        <v>77</v>
      </c>
      <c r="G10" s="80" t="s">
        <v>78</v>
      </c>
    </row>
    <row r="11" customFormat="false" ht="18" hidden="false" customHeight="true" outlineLevel="0" collapsed="false">
      <c r="B11" s="78" t="s">
        <v>79</v>
      </c>
      <c r="C11" s="40" t="s">
        <v>74</v>
      </c>
      <c r="D11" s="32" t="s">
        <v>75</v>
      </c>
      <c r="E11" s="32" t="s">
        <v>80</v>
      </c>
      <c r="F11" s="32" t="s">
        <v>81</v>
      </c>
      <c r="G11" s="32" t="s">
        <v>82</v>
      </c>
    </row>
    <row r="12" customFormat="false" ht="18" hidden="false" customHeight="true" outlineLevel="0" collapsed="false">
      <c r="B12" s="79" t="s">
        <v>83</v>
      </c>
      <c r="C12" s="40" t="s">
        <v>74</v>
      </c>
      <c r="D12" s="80" t="s">
        <v>84</v>
      </c>
      <c r="E12" s="80" t="s">
        <v>85</v>
      </c>
      <c r="F12" s="80" t="s">
        <v>86</v>
      </c>
      <c r="G12" s="80" t="s">
        <v>72</v>
      </c>
    </row>
    <row r="13" customFormat="false" ht="18" hidden="false" customHeight="true" outlineLevel="0" collapsed="false">
      <c r="B13" s="78" t="s">
        <v>87</v>
      </c>
      <c r="C13" s="40" t="s">
        <v>74</v>
      </c>
      <c r="D13" s="32" t="s">
        <v>88</v>
      </c>
      <c r="E13" s="32" t="s">
        <v>89</v>
      </c>
      <c r="F13" s="32" t="s">
        <v>90</v>
      </c>
      <c r="G13" s="32" t="s">
        <v>91</v>
      </c>
    </row>
    <row r="14" customFormat="false" ht="18" hidden="false" customHeight="true" outlineLevel="0" collapsed="false">
      <c r="B14" s="79" t="s">
        <v>92</v>
      </c>
      <c r="C14" s="34" t="s">
        <v>93</v>
      </c>
      <c r="D14" s="80" t="s">
        <v>94</v>
      </c>
      <c r="E14" s="80" t="s">
        <v>95</v>
      </c>
      <c r="F14" s="80" t="s">
        <v>96</v>
      </c>
      <c r="G14" s="80" t="s">
        <v>97</v>
      </c>
    </row>
    <row r="15" customFormat="false" ht="18" hidden="false" customHeight="true" outlineLevel="0" collapsed="false">
      <c r="B15" s="78" t="s">
        <v>98</v>
      </c>
      <c r="C15" s="81" t="s">
        <v>99</v>
      </c>
      <c r="D15" s="32" t="s">
        <v>94</v>
      </c>
      <c r="E15" s="32" t="s">
        <v>100</v>
      </c>
      <c r="F15" s="32" t="s">
        <v>101</v>
      </c>
      <c r="G15" s="32" t="s">
        <v>97</v>
      </c>
    </row>
    <row r="16" customFormat="false" ht="18" hidden="false" customHeight="true" outlineLevel="0" collapsed="false">
      <c r="B16" s="79" t="s">
        <v>102</v>
      </c>
      <c r="C16" s="34" t="s">
        <v>93</v>
      </c>
      <c r="D16" s="80" t="s">
        <v>103</v>
      </c>
      <c r="E16" s="80" t="s">
        <v>100</v>
      </c>
      <c r="F16" s="80" t="s">
        <v>104</v>
      </c>
      <c r="G16" s="80" t="s">
        <v>105</v>
      </c>
    </row>
    <row r="19" customFormat="false" ht="21.75" hidden="false" customHeight="true" outlineLevel="0" collapsed="false">
      <c r="B19" s="5" t="s">
        <v>106</v>
      </c>
      <c r="C19" s="5"/>
      <c r="D19" s="5"/>
      <c r="E19" s="5"/>
      <c r="F19" s="5"/>
      <c r="G19" s="5"/>
    </row>
    <row r="20" customFormat="false" ht="18" hidden="false" customHeight="true" outlineLevel="0" collapsed="false">
      <c r="B20" s="39" t="s">
        <v>107</v>
      </c>
      <c r="C20" s="82" t="n">
        <v>3000</v>
      </c>
    </row>
    <row r="21" customFormat="false" ht="18" hidden="false" customHeight="true" outlineLevel="0" collapsed="false">
      <c r="B21" s="28" t="s">
        <v>108</v>
      </c>
      <c r="C21" s="83" t="n">
        <v>0.2</v>
      </c>
    </row>
    <row r="22" customFormat="false" ht="18" hidden="false" customHeight="true" outlineLevel="0" collapsed="false">
      <c r="B22" s="39" t="s">
        <v>109</v>
      </c>
      <c r="C22" s="84" t="n">
        <f aca="false">C20*C21</f>
        <v>600</v>
      </c>
    </row>
    <row r="23" customFormat="false" ht="18" hidden="false" customHeight="true" outlineLevel="0" collapsed="false">
      <c r="B23" s="28" t="s">
        <v>110</v>
      </c>
      <c r="C23" s="83" t="n">
        <v>0.12</v>
      </c>
    </row>
    <row r="24" customFormat="false" ht="18" hidden="false" customHeight="true" outlineLevel="0" collapsed="false">
      <c r="B24" s="39" t="s">
        <v>111</v>
      </c>
      <c r="C24" s="85" t="n">
        <f aca="false">((1+C23)^(1/12))-1</f>
        <v>0.00948879293458305</v>
      </c>
    </row>
    <row r="25" customFormat="false" ht="18" hidden="false" customHeight="true" outlineLevel="0" collapsed="false">
      <c r="B25" s="28" t="s">
        <v>112</v>
      </c>
      <c r="C25" s="86" t="n">
        <v>120</v>
      </c>
    </row>
    <row r="27" customFormat="false" ht="25.5" hidden="false" customHeight="true" outlineLevel="0" collapsed="false">
      <c r="B27" s="11" t="s">
        <v>113</v>
      </c>
      <c r="C27" s="11"/>
      <c r="D27" s="87" t="n">
        <f aca="false">C22*((((1+C24)^C25)-1)/C24)</f>
        <v>133158.024810672</v>
      </c>
      <c r="E27" s="87"/>
      <c r="F27" s="87"/>
      <c r="G27" s="87"/>
    </row>
  </sheetData>
  <mergeCells count="5">
    <mergeCell ref="B3:G3"/>
    <mergeCell ref="B5:G5"/>
    <mergeCell ref="B19:G19"/>
    <mergeCell ref="B27:C27"/>
    <mergeCell ref="D27:G2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2026-03-09T13:27:29Z</dcterms:created>
  <dc:creator>openpyxl</dc:creator>
  <dc:description/>
  <dc:language>en-US</dc:language>
  <cp:lastModifiedBy/>
  <dcterms:modified xsi:type="dcterms:W3CDTF">2026-03-09T13:27:59Z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